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20" windowWidth="12120" windowHeight="796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<sst xmlns="http://schemas.openxmlformats.org/spreadsheetml/2006/main" count="86" uniqueCount="67">
  <si>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</si>
  <si>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</si>
  <si>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</si>
  <si>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</si>
  <si>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</si>
  <si>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</si>
  <si>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</si>
  <si>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</si>
  <si>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"</t>
  </si>
  <si>
    <t>Штат в количестве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</si>
  <si>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</si>
  <si>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</si>
  <si>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</si>
  <si>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</si>
  <si>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</si>
  <si>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</si>
  <si>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</si>
  <si>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Надбавки, руб.</t>
  </si>
  <si>
    <t>Примечание</t>
  </si>
  <si>
    <t>Должность (специальность, профессия), разряд, класс (категория) квалификации</t>
  </si>
  <si>
    <t>Всего, руб.
(гр. 5 + гр. 6 + гр. 7 + гр. 8)</t>
  </si>
  <si>
    <t>Унифицированная форма № Т-3
Утверждена Постановлением Госкомстата России от 05.01.2004 № 1</t>
  </si>
  <si>
    <t>Административно-управленческий персонал</t>
  </si>
  <si>
    <t>01</t>
  </si>
  <si>
    <t>Выплаты компенса-ционного характера</t>
  </si>
  <si>
    <t xml:space="preserve">Выплаты стимули-рующего характера </t>
  </si>
  <si>
    <t>Доплата    до МРОТ</t>
  </si>
  <si>
    <t>Вспомогательный персонал</t>
  </si>
  <si>
    <t>03</t>
  </si>
  <si>
    <t>Уборщик служебных помещений</t>
  </si>
  <si>
    <t>Дворник</t>
  </si>
  <si>
    <t>Сторож</t>
  </si>
  <si>
    <t>Повар</t>
  </si>
  <si>
    <t>Начальник управления образования</t>
  </si>
  <si>
    <t>Музыкальный руководитель</t>
  </si>
  <si>
    <t>Руководитель физического воспитания</t>
  </si>
  <si>
    <t>Педагог-психолог</t>
  </si>
  <si>
    <t>Завхоз</t>
  </si>
  <si>
    <t>Заведующий</t>
  </si>
  <si>
    <t>Делопроизводитель</t>
  </si>
  <si>
    <t>1 сентября 2017</t>
  </si>
  <si>
    <t>год</t>
  </si>
  <si>
    <t>сентября</t>
  </si>
  <si>
    <t>17</t>
  </si>
  <si>
    <t>Итого:</t>
  </si>
  <si>
    <t>Кух. Рабочая</t>
  </si>
  <si>
    <t>Машинист по стирке белья</t>
  </si>
  <si>
    <t>Тарифная ставка, руб.</t>
  </si>
  <si>
    <t>Должностной оклад</t>
  </si>
  <si>
    <t>Воспитатель</t>
  </si>
  <si>
    <t>Республикансое финансирование</t>
  </si>
  <si>
    <t>Итого по республиканскому финансированию:</t>
  </si>
  <si>
    <t>Муниципальное финансирование</t>
  </si>
  <si>
    <t>Рабочий по зданиям и сооружениям</t>
  </si>
  <si>
    <t>Оператор</t>
  </si>
  <si>
    <t>Итого по муниципальному финансированию:</t>
  </si>
  <si>
    <t>Итого штат в количестве:</t>
  </si>
  <si>
    <t>Единиц</t>
  </si>
  <si>
    <t>(подпись)</t>
  </si>
  <si>
    <t>(расшифровка подписи)</t>
  </si>
  <si>
    <t>Керашев Н. С.</t>
  </si>
  <si>
    <t>УТВЕРЖДЕНО</t>
  </si>
  <si>
    <t>Приказом учреждения №________от ____________________</t>
  </si>
  <si>
    <t>"Согласовано"</t>
  </si>
  <si>
    <t>Муниципальное бюджетное дошкольное образовательное учреждение "Детский сад "Бэрэчэт"</t>
  </si>
  <si>
    <t>Заведующая МБДОУ "Бэрэчэт"_________________Кагазежева Н .Ш.</t>
  </si>
  <si>
    <t>Помощник воспитателя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</si>
</sst>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left" wrapText="1"/>
    </xf>
    <xf numFmtId="1" fontId="1" fillId="33" borderId="10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9"/>
  <sheetViews>
    <sheetView showGridLines="0" showZeros="0" tabSelected="1" view="pageBreakPreview" zoomScale="90" zoomScaleSheetLayoutView="90" zoomScalePageLayoutView="0" workbookViewId="0" topLeftCell="A28">
      <selection activeCell="BL44" sqref="BL44:BZ44"/>
    </sheetView>
  </sheetViews>
  <sheetFormatPr defaultColWidth="0.875" defaultRowHeight="12.75"/>
  <cols>
    <col min="1" max="70" width="0.875" style="1" customWidth="1"/>
    <col min="71" max="71" width="1.875" style="1" bestFit="1" customWidth="1"/>
    <col min="72" max="78" width="0.875" style="1" customWidth="1"/>
    <col min="79" max="79" width="11.00390625" style="1" customWidth="1"/>
    <col min="80" max="151" width="0.875" style="1" customWidth="1"/>
    <col min="152" max="152" width="6.875" style="1" bestFit="1" customWidth="1"/>
    <col min="153" max="153" width="6.125" style="1" bestFit="1" customWidth="1"/>
    <col min="154" max="16384" width="0.875" style="1" customWidth="1"/>
  </cols>
  <sheetData>
    <row r="1" spans="121:167" s="3" customFormat="1" ht="37.5" customHeight="1">
      <c r="DQ1" s="7"/>
      <c r="DR1" s="7"/>
      <c r="DS1" s="7"/>
      <c r="DT1" s="7"/>
      <c r="DU1" s="7"/>
      <c r="DV1" s="7"/>
      <c r="DX1" s="7"/>
      <c r="DZ1" s="60" t="s">
        <v>21</v>
      </c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</row>
    <row r="3" spans="153:167" ht="12.75">
      <c r="EW3" s="62" t="s">
        <v>0</v>
      </c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4"/>
    </row>
    <row r="4" spans="151:167" ht="12.75">
      <c r="EU4" s="2" t="s">
        <v>2</v>
      </c>
      <c r="EW4" s="62" t="s">
        <v>1</v>
      </c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4"/>
    </row>
    <row r="5" spans="1:167" ht="12.75">
      <c r="A5" s="68" t="s">
        <v>64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U5" s="2" t="s">
        <v>3</v>
      </c>
      <c r="EW5" s="73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5"/>
    </row>
    <row r="6" spans="1:140" s="3" customFormat="1" ht="11.25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</row>
    <row r="8" spans="69:105" ht="13.5" customHeight="1">
      <c r="BQ8" s="77" t="s">
        <v>6</v>
      </c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9"/>
      <c r="CJ8" s="77" t="s">
        <v>7</v>
      </c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9"/>
    </row>
    <row r="9" spans="67:166" ht="15" customHeight="1">
      <c r="BO9" s="8" t="s">
        <v>5</v>
      </c>
      <c r="BQ9" s="80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2"/>
      <c r="CJ9" s="65" t="s">
        <v>40</v>
      </c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7"/>
      <c r="DC9" s="19"/>
      <c r="DD9" s="83" t="s">
        <v>61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19"/>
      <c r="FG9" s="19"/>
      <c r="FH9" s="19"/>
      <c r="FI9" s="19"/>
      <c r="FJ9" s="19"/>
    </row>
    <row r="10" spans="67:166" ht="15" customHeight="1">
      <c r="BO10" s="8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C10" s="71" t="s">
        <v>62</v>
      </c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</row>
    <row r="11" spans="107:167" ht="24" customHeight="1">
      <c r="DC11" s="158" t="s">
        <v>65</v>
      </c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</row>
    <row r="12" spans="34:167" ht="12.75">
      <c r="AH12" s="2" t="s">
        <v>10</v>
      </c>
      <c r="AJ12" s="68" t="s">
        <v>41</v>
      </c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W12" s="1" t="s">
        <v>11</v>
      </c>
      <c r="AZ12" s="69" t="s">
        <v>23</v>
      </c>
      <c r="BA12" s="69"/>
      <c r="BB12" s="69"/>
      <c r="BC12" s="1" t="s">
        <v>8</v>
      </c>
      <c r="BE12" s="68" t="s">
        <v>42</v>
      </c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1">
        <v>20</v>
      </c>
      <c r="BR12" s="61"/>
      <c r="BS12" s="61"/>
      <c r="BT12" s="61"/>
      <c r="BU12" s="70" t="s">
        <v>43</v>
      </c>
      <c r="BV12" s="70"/>
      <c r="BW12" s="70"/>
      <c r="BY12" s="1" t="s">
        <v>12</v>
      </c>
      <c r="DC12" s="29" t="s">
        <v>9</v>
      </c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159">
        <f>BL44</f>
        <v>23.15</v>
      </c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29" t="s">
        <v>57</v>
      </c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4" spans="1:167" ht="12.75">
      <c r="A14" s="72" t="s">
        <v>50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</row>
    <row r="15" spans="1:167" ht="12.75">
      <c r="A15" s="84" t="s">
        <v>13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87" t="s">
        <v>19</v>
      </c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9"/>
      <c r="BL15" s="87" t="s">
        <v>16</v>
      </c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9"/>
      <c r="CA15" s="132" t="s">
        <v>48</v>
      </c>
      <c r="CB15" s="93" t="s">
        <v>47</v>
      </c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5"/>
      <c r="CQ15" s="84" t="s">
        <v>17</v>
      </c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6"/>
      <c r="DX15" s="106" t="s">
        <v>20</v>
      </c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8"/>
      <c r="EW15" s="106" t="s">
        <v>18</v>
      </c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8"/>
    </row>
    <row r="16" spans="1:167" ht="48" customHeight="1">
      <c r="A16" s="99" t="s">
        <v>14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2" t="s">
        <v>15</v>
      </c>
      <c r="V16" s="103"/>
      <c r="W16" s="103"/>
      <c r="X16" s="103"/>
      <c r="Y16" s="103"/>
      <c r="Z16" s="103"/>
      <c r="AA16" s="103"/>
      <c r="AB16" s="103"/>
      <c r="AC16" s="103"/>
      <c r="AD16" s="104"/>
      <c r="AE16" s="90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2"/>
      <c r="BL16" s="90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2"/>
      <c r="CA16" s="133"/>
      <c r="CB16" s="96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8"/>
      <c r="CQ16" s="105" t="s">
        <v>24</v>
      </c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 t="s">
        <v>25</v>
      </c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 t="s">
        <v>26</v>
      </c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99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1"/>
      <c r="EW16" s="99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1"/>
    </row>
    <row r="17" spans="1:167" ht="12.75">
      <c r="A17" s="72">
        <v>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>
        <v>2</v>
      </c>
      <c r="V17" s="72"/>
      <c r="W17" s="72"/>
      <c r="X17" s="72"/>
      <c r="Y17" s="72"/>
      <c r="Z17" s="72"/>
      <c r="AA17" s="72"/>
      <c r="AB17" s="72"/>
      <c r="AC17" s="72"/>
      <c r="AD17" s="72"/>
      <c r="AE17" s="72">
        <v>3</v>
      </c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>
        <v>4</v>
      </c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17">
        <v>5</v>
      </c>
      <c r="CB17" s="72">
        <v>6</v>
      </c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>
        <v>7</v>
      </c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>
        <v>8</v>
      </c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>
        <v>9</v>
      </c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>
        <v>10</v>
      </c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>
        <v>11</v>
      </c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1:167" ht="45" customHeight="1">
      <c r="A18" s="54" t="s">
        <v>22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73" t="s">
        <v>23</v>
      </c>
      <c r="V18" s="74"/>
      <c r="W18" s="74"/>
      <c r="X18" s="74"/>
      <c r="Y18" s="74"/>
      <c r="Z18" s="74"/>
      <c r="AA18" s="74"/>
      <c r="AB18" s="74"/>
      <c r="AC18" s="74"/>
      <c r="AD18" s="75"/>
      <c r="AE18" s="54" t="s">
        <v>38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/>
      <c r="BL18" s="57">
        <v>1</v>
      </c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  <c r="CA18" s="18">
        <v>15730</v>
      </c>
      <c r="CB18" s="51">
        <f>BL18*CA18</f>
        <v>15730</v>
      </c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3"/>
      <c r="CQ18" s="51">
        <v>3500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3"/>
      <c r="DB18" s="51"/>
      <c r="DC18" s="52"/>
      <c r="DD18" s="52"/>
      <c r="DE18" s="52"/>
      <c r="DF18" s="52"/>
      <c r="DG18" s="52"/>
      <c r="DH18" s="52"/>
      <c r="DI18" s="52"/>
      <c r="DJ18" s="52"/>
      <c r="DK18" s="52"/>
      <c r="DL18" s="53"/>
      <c r="DM18" s="51"/>
      <c r="DN18" s="52"/>
      <c r="DO18" s="52"/>
      <c r="DP18" s="52"/>
      <c r="DQ18" s="52"/>
      <c r="DR18" s="52"/>
      <c r="DS18" s="52"/>
      <c r="DT18" s="52"/>
      <c r="DU18" s="52"/>
      <c r="DV18" s="52"/>
      <c r="DW18" s="53"/>
      <c r="DX18" s="51">
        <f>DB18+CQ18+CB18</f>
        <v>19230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3"/>
      <c r="EW18" s="109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1"/>
    </row>
    <row r="19" spans="1:167" s="25" customFormat="1" ht="12.75">
      <c r="A19" s="150" t="s">
        <v>44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4"/>
      <c r="BL19" s="45">
        <f>SUM(BL18)</f>
        <v>1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7"/>
      <c r="CA19" s="24">
        <f>SUM(CA18)</f>
        <v>15730</v>
      </c>
      <c r="CB19" s="48">
        <f>SUM(CB18)</f>
        <v>15730</v>
      </c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50"/>
      <c r="CQ19" s="48">
        <f>SUM(CQ18)</f>
        <v>3500</v>
      </c>
      <c r="CR19" s="49"/>
      <c r="CS19" s="49"/>
      <c r="CT19" s="49"/>
      <c r="CU19" s="49"/>
      <c r="CV19" s="49"/>
      <c r="CW19" s="49"/>
      <c r="CX19" s="49"/>
      <c r="CY19" s="49"/>
      <c r="CZ19" s="49"/>
      <c r="DA19" s="50"/>
      <c r="DB19" s="123">
        <f>SUM(DB18)</f>
        <v>0</v>
      </c>
      <c r="DC19" s="124"/>
      <c r="DD19" s="124"/>
      <c r="DE19" s="124"/>
      <c r="DF19" s="124"/>
      <c r="DG19" s="124"/>
      <c r="DH19" s="124"/>
      <c r="DI19" s="124"/>
      <c r="DJ19" s="124"/>
      <c r="DK19" s="124"/>
      <c r="DL19" s="125"/>
      <c r="DM19" s="48">
        <f>SUM(DM18)</f>
        <v>0</v>
      </c>
      <c r="DN19" s="49"/>
      <c r="DO19" s="49"/>
      <c r="DP19" s="49"/>
      <c r="DQ19" s="49"/>
      <c r="DR19" s="49"/>
      <c r="DS19" s="49"/>
      <c r="DT19" s="49"/>
      <c r="DU19" s="49"/>
      <c r="DV19" s="49"/>
      <c r="DW19" s="50"/>
      <c r="DX19" s="48">
        <f>SUM(DX18)</f>
        <v>19230</v>
      </c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50"/>
      <c r="EW19" s="147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9"/>
    </row>
    <row r="20" spans="1:167" ht="12.75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0"/>
      <c r="U20" s="152"/>
      <c r="V20" s="153"/>
      <c r="W20" s="153"/>
      <c r="X20" s="153"/>
      <c r="Y20" s="153"/>
      <c r="Z20" s="153"/>
      <c r="AA20" s="153"/>
      <c r="AB20" s="153"/>
      <c r="AC20" s="153"/>
      <c r="AD20" s="154"/>
      <c r="AE20" s="54" t="s">
        <v>49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6"/>
      <c r="BL20" s="57">
        <f>1+1+1+0.5+1+1</f>
        <v>5.5</v>
      </c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  <c r="CA20" s="18">
        <v>6237</v>
      </c>
      <c r="CB20" s="51">
        <f>BL20*CA20</f>
        <v>34303.5</v>
      </c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3"/>
      <c r="CQ20" s="51">
        <v>624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3"/>
      <c r="DB20" s="51">
        <f>8652+19852+6778-DB21-DB22-3500-624+11644-DB23</f>
        <v>31499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3"/>
      <c r="DM20" s="51"/>
      <c r="DN20" s="52"/>
      <c r="DO20" s="52"/>
      <c r="DP20" s="52"/>
      <c r="DQ20" s="52"/>
      <c r="DR20" s="52"/>
      <c r="DS20" s="52"/>
      <c r="DT20" s="52"/>
      <c r="DU20" s="52"/>
      <c r="DV20" s="52"/>
      <c r="DW20" s="53"/>
      <c r="DX20" s="51">
        <f>DM20+DB20+CQ20+CB20</f>
        <v>66426.5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3"/>
      <c r="EW20" s="54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6"/>
    </row>
    <row r="21" spans="1:167" ht="12.75" customHeight="1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0"/>
      <c r="U21" s="152"/>
      <c r="V21" s="153"/>
      <c r="W21" s="153"/>
      <c r="X21" s="153"/>
      <c r="Y21" s="153"/>
      <c r="Z21" s="153"/>
      <c r="AA21" s="153"/>
      <c r="AB21" s="153"/>
      <c r="AC21" s="153"/>
      <c r="AD21" s="154"/>
      <c r="AE21" s="54" t="s">
        <v>34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  <c r="BL21" s="57">
        <v>1</v>
      </c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  <c r="CA21" s="18">
        <v>5970</v>
      </c>
      <c r="CB21" s="51">
        <f>BL21*CA21</f>
        <v>5970</v>
      </c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3"/>
      <c r="CQ21" s="51"/>
      <c r="CR21" s="52"/>
      <c r="CS21" s="52"/>
      <c r="CT21" s="52"/>
      <c r="CU21" s="52"/>
      <c r="CV21" s="52"/>
      <c r="CW21" s="52"/>
      <c r="CX21" s="52"/>
      <c r="CY21" s="52"/>
      <c r="CZ21" s="52"/>
      <c r="DA21" s="53"/>
      <c r="DB21" s="51">
        <f>4179+1493</f>
        <v>5672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3"/>
      <c r="DM21" s="51"/>
      <c r="DN21" s="52"/>
      <c r="DO21" s="52"/>
      <c r="DP21" s="52"/>
      <c r="DQ21" s="52"/>
      <c r="DR21" s="52"/>
      <c r="DS21" s="52"/>
      <c r="DT21" s="52"/>
      <c r="DU21" s="52"/>
      <c r="DV21" s="52"/>
      <c r="DW21" s="53"/>
      <c r="DX21" s="51">
        <f>DM21+DB21+CQ21+CB21</f>
        <v>11642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3"/>
      <c r="EW21" s="54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6"/>
    </row>
    <row r="22" spans="1:167" ht="12.75" customHeight="1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U22" s="152"/>
      <c r="V22" s="153"/>
      <c r="W22" s="153"/>
      <c r="X22" s="153"/>
      <c r="Y22" s="153"/>
      <c r="Z22" s="153"/>
      <c r="AA22" s="153"/>
      <c r="AB22" s="153"/>
      <c r="AC22" s="153"/>
      <c r="AD22" s="154"/>
      <c r="AE22" s="54" t="s">
        <v>36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  <c r="BL22" s="57">
        <v>0.5</v>
      </c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  <c r="CA22" s="18">
        <v>6237</v>
      </c>
      <c r="CB22" s="51">
        <f aca="true" t="shared" si="0" ref="CB22:CB27">BL22*CA22</f>
        <v>3118.5</v>
      </c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3"/>
      <c r="CQ22" s="51"/>
      <c r="CR22" s="52"/>
      <c r="CS22" s="52"/>
      <c r="CT22" s="52"/>
      <c r="CU22" s="52"/>
      <c r="CV22" s="52"/>
      <c r="CW22" s="52"/>
      <c r="CX22" s="52"/>
      <c r="CY22" s="52"/>
      <c r="CZ22" s="52"/>
      <c r="DA22" s="53"/>
      <c r="DB22" s="51">
        <f>4055+780</f>
        <v>4835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3"/>
      <c r="DM22" s="51"/>
      <c r="DN22" s="52"/>
      <c r="DO22" s="52"/>
      <c r="DP22" s="52"/>
      <c r="DQ22" s="52"/>
      <c r="DR22" s="52"/>
      <c r="DS22" s="52"/>
      <c r="DT22" s="52"/>
      <c r="DU22" s="52"/>
      <c r="DV22" s="52"/>
      <c r="DW22" s="53"/>
      <c r="DX22" s="51">
        <f>DM22+DB22+CQ22+CB22</f>
        <v>7953.5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3"/>
      <c r="EW22" s="117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9"/>
    </row>
    <row r="23" spans="1:167" ht="28.5" customHeight="1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3"/>
      <c r="U23" s="155"/>
      <c r="V23" s="69"/>
      <c r="W23" s="69"/>
      <c r="X23" s="69"/>
      <c r="Y23" s="69"/>
      <c r="Z23" s="69"/>
      <c r="AA23" s="69"/>
      <c r="AB23" s="69"/>
      <c r="AC23" s="69"/>
      <c r="AD23" s="156"/>
      <c r="AE23" s="54" t="s">
        <v>35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  <c r="BL23" s="57">
        <v>0.5</v>
      </c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  <c r="CA23" s="18">
        <v>6370</v>
      </c>
      <c r="CB23" s="51">
        <f t="shared" si="0"/>
        <v>3185</v>
      </c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3"/>
      <c r="CQ23" s="51"/>
      <c r="CR23" s="52"/>
      <c r="CS23" s="52"/>
      <c r="CT23" s="52"/>
      <c r="CU23" s="52"/>
      <c r="CV23" s="52"/>
      <c r="CW23" s="52"/>
      <c r="CX23" s="52"/>
      <c r="CY23" s="52"/>
      <c r="CZ23" s="52"/>
      <c r="DA23" s="53"/>
      <c r="DB23" s="112">
        <f>398+398</f>
        <v>796</v>
      </c>
      <c r="DC23" s="113"/>
      <c r="DD23" s="113"/>
      <c r="DE23" s="113"/>
      <c r="DF23" s="113"/>
      <c r="DG23" s="113"/>
      <c r="DH23" s="113"/>
      <c r="DI23" s="113"/>
      <c r="DJ23" s="113"/>
      <c r="DK23" s="113"/>
      <c r="DL23" s="114"/>
      <c r="DM23" s="51"/>
      <c r="DN23" s="52"/>
      <c r="DO23" s="52"/>
      <c r="DP23" s="52"/>
      <c r="DQ23" s="52"/>
      <c r="DR23" s="52"/>
      <c r="DS23" s="52"/>
      <c r="DT23" s="52"/>
      <c r="DU23" s="52"/>
      <c r="DV23" s="52"/>
      <c r="DW23" s="53"/>
      <c r="DX23" s="51">
        <f>DM23+DB23+CQ23+CB23</f>
        <v>3981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3"/>
      <c r="EW23" s="109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s="25" customFormat="1" ht="12.75">
      <c r="A24" s="150" t="s">
        <v>44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4"/>
      <c r="BL24" s="45">
        <f>SUM(BL20:BZ23)</f>
        <v>7.5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7"/>
      <c r="CA24" s="24">
        <f>SUM(CA20:CA23)</f>
        <v>24814</v>
      </c>
      <c r="CB24" s="48">
        <f>SUM(CB20:CP23)</f>
        <v>46577</v>
      </c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50"/>
      <c r="CQ24" s="48">
        <f>SUM(CQ20:DA23)</f>
        <v>624</v>
      </c>
      <c r="CR24" s="49"/>
      <c r="CS24" s="49"/>
      <c r="CT24" s="49"/>
      <c r="CU24" s="49"/>
      <c r="CV24" s="49"/>
      <c r="CW24" s="49"/>
      <c r="CX24" s="49"/>
      <c r="CY24" s="49"/>
      <c r="CZ24" s="49"/>
      <c r="DA24" s="50"/>
      <c r="DB24" s="123">
        <f>SUM(DB20:DL23)</f>
        <v>42802</v>
      </c>
      <c r="DC24" s="124"/>
      <c r="DD24" s="124"/>
      <c r="DE24" s="124"/>
      <c r="DF24" s="124"/>
      <c r="DG24" s="124"/>
      <c r="DH24" s="124"/>
      <c r="DI24" s="124"/>
      <c r="DJ24" s="124"/>
      <c r="DK24" s="124"/>
      <c r="DL24" s="125"/>
      <c r="DM24" s="48">
        <f>SUM(DM20:DW23)</f>
        <v>0</v>
      </c>
      <c r="DN24" s="49"/>
      <c r="DO24" s="49"/>
      <c r="DP24" s="49"/>
      <c r="DQ24" s="49"/>
      <c r="DR24" s="49"/>
      <c r="DS24" s="49"/>
      <c r="DT24" s="49"/>
      <c r="DU24" s="49"/>
      <c r="DV24" s="49"/>
      <c r="DW24" s="50"/>
      <c r="DX24" s="48">
        <f>SUM(DX20:EV23)</f>
        <v>90003</v>
      </c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50"/>
      <c r="EW24" s="147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9"/>
    </row>
    <row r="25" spans="1:167" ht="12" customHeight="1">
      <c r="A25" s="135" t="s">
        <v>27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7"/>
      <c r="U25" s="73" t="s">
        <v>28</v>
      </c>
      <c r="V25" s="74"/>
      <c r="W25" s="74"/>
      <c r="X25" s="74"/>
      <c r="Y25" s="74"/>
      <c r="Z25" s="74"/>
      <c r="AA25" s="74"/>
      <c r="AB25" s="74"/>
      <c r="AC25" s="74"/>
      <c r="AD25" s="75"/>
      <c r="AE25" s="120" t="s">
        <v>37</v>
      </c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2"/>
      <c r="BL25" s="57">
        <v>0.5</v>
      </c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  <c r="CA25" s="18">
        <v>3463</v>
      </c>
      <c r="CB25" s="51">
        <f t="shared" si="0"/>
        <v>1731.5</v>
      </c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3"/>
      <c r="CQ25" s="112"/>
      <c r="CR25" s="113"/>
      <c r="CS25" s="113"/>
      <c r="CT25" s="113"/>
      <c r="CU25" s="113"/>
      <c r="CV25" s="113"/>
      <c r="CW25" s="113"/>
      <c r="CX25" s="113"/>
      <c r="CY25" s="113"/>
      <c r="CZ25" s="113"/>
      <c r="DA25" s="114"/>
      <c r="DB25" s="112">
        <v>173</v>
      </c>
      <c r="DC25" s="113"/>
      <c r="DD25" s="113"/>
      <c r="DE25" s="113"/>
      <c r="DF25" s="113"/>
      <c r="DG25" s="113"/>
      <c r="DH25" s="113"/>
      <c r="DI25" s="113"/>
      <c r="DJ25" s="113"/>
      <c r="DK25" s="113"/>
      <c r="DL25" s="114"/>
      <c r="DM25" s="51">
        <f>(7800*BL25)-DB25-CQ25-CB25</f>
        <v>1995.5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3"/>
      <c r="DX25" s="51">
        <f>DM25+DB25+CQ25+CB25</f>
        <v>3900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3"/>
      <c r="EW25" s="54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6"/>
    </row>
    <row r="26" spans="1:167" ht="12.75" customHeight="1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40"/>
      <c r="U26" s="9"/>
      <c r="V26" s="10"/>
      <c r="W26" s="10"/>
      <c r="X26" s="10"/>
      <c r="Y26" s="10"/>
      <c r="Z26" s="10"/>
      <c r="AA26" s="10"/>
      <c r="AB26" s="10"/>
      <c r="AC26" s="10"/>
      <c r="AD26" s="11"/>
      <c r="AE26" s="120" t="s">
        <v>66</v>
      </c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5"/>
      <c r="BL26" s="57">
        <f>4.15</f>
        <v>4.15</v>
      </c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  <c r="CA26" s="18">
        <v>3995</v>
      </c>
      <c r="CB26" s="51">
        <f t="shared" si="0"/>
        <v>16579.25</v>
      </c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3"/>
      <c r="CQ26" s="51"/>
      <c r="CR26" s="52"/>
      <c r="CS26" s="52"/>
      <c r="CT26" s="52"/>
      <c r="CU26" s="52"/>
      <c r="CV26" s="52"/>
      <c r="CW26" s="52"/>
      <c r="CX26" s="52"/>
      <c r="CY26" s="52"/>
      <c r="CZ26" s="52"/>
      <c r="DA26" s="53"/>
      <c r="DB26" s="51">
        <v>1378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3"/>
      <c r="DM26" s="51">
        <f>(7800*BL26)-DB26-CQ26-CB26</f>
        <v>14412.750000000004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3"/>
      <c r="DX26" s="51">
        <f>DM26+DB26+CQ26+CB26</f>
        <v>32370.000000000004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3"/>
      <c r="EW26" s="12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4"/>
    </row>
    <row r="27" spans="1:167" ht="12.75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3"/>
      <c r="U27" s="9"/>
      <c r="V27" s="10"/>
      <c r="W27" s="10"/>
      <c r="X27" s="10"/>
      <c r="Y27" s="10"/>
      <c r="Z27" s="10"/>
      <c r="AA27" s="10"/>
      <c r="AB27" s="10"/>
      <c r="AC27" s="10"/>
      <c r="AD27" s="11"/>
      <c r="AE27" s="54" t="s">
        <v>39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  <c r="BL27" s="57">
        <v>0.5</v>
      </c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  <c r="CA27" s="18">
        <v>3063</v>
      </c>
      <c r="CB27" s="51">
        <f t="shared" si="0"/>
        <v>1531.5</v>
      </c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3"/>
      <c r="CQ27" s="51"/>
      <c r="CR27" s="52"/>
      <c r="CS27" s="52"/>
      <c r="CT27" s="52"/>
      <c r="CU27" s="52"/>
      <c r="CV27" s="52"/>
      <c r="CW27" s="52"/>
      <c r="CX27" s="52"/>
      <c r="CY27" s="52"/>
      <c r="CZ27" s="52"/>
      <c r="DA27" s="53"/>
      <c r="DB27" s="51"/>
      <c r="DC27" s="52"/>
      <c r="DD27" s="52"/>
      <c r="DE27" s="52"/>
      <c r="DF27" s="52"/>
      <c r="DG27" s="52"/>
      <c r="DH27" s="52"/>
      <c r="DI27" s="52"/>
      <c r="DJ27" s="52"/>
      <c r="DK27" s="52"/>
      <c r="DL27" s="53"/>
      <c r="DM27" s="51">
        <f>(7800*BL27)-DB27-CQ27-CB27</f>
        <v>2368.5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3"/>
      <c r="DX27" s="51">
        <f>DM27+DB27+CQ27+CB27</f>
        <v>3900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3"/>
      <c r="EW27" s="12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4"/>
    </row>
    <row r="28" spans="1:167" s="25" customFormat="1" ht="12.75">
      <c r="A28" s="150" t="s">
        <v>44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4"/>
      <c r="BL28" s="45">
        <f>SUM(BL25:BZ27)</f>
        <v>5.15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7"/>
      <c r="CA28" s="24">
        <f>SUM(CA25:CA27)</f>
        <v>10521</v>
      </c>
      <c r="CB28" s="48">
        <f>SUM(CB25:CP27)</f>
        <v>19842.25</v>
      </c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50"/>
      <c r="CQ28" s="48">
        <f>SUM(CQ25:DA27)</f>
        <v>0</v>
      </c>
      <c r="CR28" s="49"/>
      <c r="CS28" s="49"/>
      <c r="CT28" s="49"/>
      <c r="CU28" s="49"/>
      <c r="CV28" s="49"/>
      <c r="CW28" s="49"/>
      <c r="CX28" s="49"/>
      <c r="CY28" s="49"/>
      <c r="CZ28" s="49"/>
      <c r="DA28" s="50"/>
      <c r="DB28" s="123">
        <f>SUM(DB25:DL27)</f>
        <v>1551</v>
      </c>
      <c r="DC28" s="124"/>
      <c r="DD28" s="124"/>
      <c r="DE28" s="124"/>
      <c r="DF28" s="124"/>
      <c r="DG28" s="124"/>
      <c r="DH28" s="124"/>
      <c r="DI28" s="124"/>
      <c r="DJ28" s="124"/>
      <c r="DK28" s="124"/>
      <c r="DL28" s="125"/>
      <c r="DM28" s="48">
        <f>SUM(DM25:DW27)</f>
        <v>18776.750000000004</v>
      </c>
      <c r="DN28" s="49"/>
      <c r="DO28" s="49"/>
      <c r="DP28" s="49"/>
      <c r="DQ28" s="49"/>
      <c r="DR28" s="49"/>
      <c r="DS28" s="49"/>
      <c r="DT28" s="49"/>
      <c r="DU28" s="49"/>
      <c r="DV28" s="49"/>
      <c r="DW28" s="50"/>
      <c r="DX28" s="48">
        <f>SUM(DX25:EV27)</f>
        <v>40170</v>
      </c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50"/>
      <c r="EW28" s="147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9"/>
    </row>
    <row r="29" spans="1:167" s="22" customFormat="1" ht="12.75">
      <c r="A29" s="151" t="s">
        <v>51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40">
        <f>BL28+BL24+BL19</f>
        <v>13.65</v>
      </c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2"/>
      <c r="CA29" s="21">
        <f>CA28+CA24+CA19</f>
        <v>51065</v>
      </c>
      <c r="CB29" s="35">
        <f>CB28+CB24+CB19</f>
        <v>82149.25</v>
      </c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7"/>
      <c r="CQ29" s="35">
        <f>CQ28+CQ24+CQ19</f>
        <v>4124</v>
      </c>
      <c r="CR29" s="36"/>
      <c r="CS29" s="36"/>
      <c r="CT29" s="36"/>
      <c r="CU29" s="36"/>
      <c r="CV29" s="36"/>
      <c r="CW29" s="36"/>
      <c r="CX29" s="36"/>
      <c r="CY29" s="36"/>
      <c r="CZ29" s="36"/>
      <c r="DA29" s="37"/>
      <c r="DB29" s="144">
        <f>DB28+DB24+DB19</f>
        <v>44353</v>
      </c>
      <c r="DC29" s="145"/>
      <c r="DD29" s="145"/>
      <c r="DE29" s="145"/>
      <c r="DF29" s="145"/>
      <c r="DG29" s="145"/>
      <c r="DH29" s="145"/>
      <c r="DI29" s="145"/>
      <c r="DJ29" s="145"/>
      <c r="DK29" s="145"/>
      <c r="DL29" s="146"/>
      <c r="DM29" s="35">
        <f>DM28+DM24+DM19</f>
        <v>18776.750000000004</v>
      </c>
      <c r="DN29" s="36"/>
      <c r="DO29" s="36"/>
      <c r="DP29" s="36"/>
      <c r="DQ29" s="36"/>
      <c r="DR29" s="36"/>
      <c r="DS29" s="36"/>
      <c r="DT29" s="36"/>
      <c r="DU29" s="36"/>
      <c r="DV29" s="36"/>
      <c r="DW29" s="37"/>
      <c r="DX29" s="35">
        <f>DX28+DX24+DX19</f>
        <v>149403</v>
      </c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7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</row>
    <row r="30" spans="1:167" ht="12.75">
      <c r="A30" s="72" t="s">
        <v>52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</row>
    <row r="31" spans="1:167" ht="12.75">
      <c r="A31" s="84" t="s">
        <v>13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6"/>
      <c r="AE31" s="87" t="s">
        <v>19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9"/>
      <c r="BL31" s="126" t="s">
        <v>16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8"/>
      <c r="CA31" s="132" t="s">
        <v>48</v>
      </c>
      <c r="CB31" s="93" t="s">
        <v>47</v>
      </c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5"/>
      <c r="CQ31" s="84" t="s">
        <v>17</v>
      </c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6"/>
      <c r="DX31" s="106" t="s">
        <v>20</v>
      </c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8"/>
      <c r="EW31" s="106" t="s">
        <v>18</v>
      </c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8"/>
    </row>
    <row r="32" spans="1:167" ht="48" customHeight="1">
      <c r="A32" s="99" t="s">
        <v>14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1"/>
      <c r="U32" s="102" t="s">
        <v>15</v>
      </c>
      <c r="V32" s="103"/>
      <c r="W32" s="103"/>
      <c r="X32" s="103"/>
      <c r="Y32" s="103"/>
      <c r="Z32" s="103"/>
      <c r="AA32" s="103"/>
      <c r="AB32" s="103"/>
      <c r="AC32" s="103"/>
      <c r="AD32" s="104"/>
      <c r="AE32" s="90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2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1"/>
      <c r="CA32" s="133"/>
      <c r="CB32" s="96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8"/>
      <c r="CQ32" s="105" t="s">
        <v>24</v>
      </c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 t="s">
        <v>25</v>
      </c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 t="s">
        <v>26</v>
      </c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99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1"/>
      <c r="EW32" s="99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1"/>
    </row>
    <row r="33" spans="1:167" ht="12.75">
      <c r="A33" s="72">
        <v>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>
        <v>2</v>
      </c>
      <c r="V33" s="72"/>
      <c r="W33" s="72"/>
      <c r="X33" s="72"/>
      <c r="Y33" s="72"/>
      <c r="Z33" s="72"/>
      <c r="AA33" s="72"/>
      <c r="AB33" s="72"/>
      <c r="AC33" s="72"/>
      <c r="AD33" s="72"/>
      <c r="AE33" s="72">
        <v>3</v>
      </c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>
        <v>4</v>
      </c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17">
        <v>5</v>
      </c>
      <c r="CB33" s="72">
        <v>6</v>
      </c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>
        <v>7</v>
      </c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>
        <v>8</v>
      </c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>
        <v>9</v>
      </c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>
        <v>10</v>
      </c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>
        <v>11</v>
      </c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</row>
    <row r="34" spans="1:167" ht="12.75" customHeight="1">
      <c r="A34" s="54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6"/>
      <c r="U34" s="73" t="s">
        <v>28</v>
      </c>
      <c r="V34" s="74"/>
      <c r="W34" s="74"/>
      <c r="X34" s="74"/>
      <c r="Y34" s="74"/>
      <c r="Z34" s="74"/>
      <c r="AA34" s="74"/>
      <c r="AB34" s="74"/>
      <c r="AC34" s="74"/>
      <c r="AD34" s="75"/>
      <c r="AE34" s="120" t="s">
        <v>32</v>
      </c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5"/>
      <c r="BL34" s="57">
        <v>1.5</v>
      </c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  <c r="CA34" s="18">
        <v>3196</v>
      </c>
      <c r="CB34" s="51">
        <f aca="true" t="shared" si="1" ref="CB34:CB41">BL34*CA34</f>
        <v>4794</v>
      </c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3"/>
      <c r="CQ34" s="51"/>
      <c r="CR34" s="52"/>
      <c r="CS34" s="52"/>
      <c r="CT34" s="52"/>
      <c r="CU34" s="52"/>
      <c r="CV34" s="52"/>
      <c r="CW34" s="52"/>
      <c r="CX34" s="52"/>
      <c r="CY34" s="52"/>
      <c r="CZ34" s="52"/>
      <c r="DA34" s="53"/>
      <c r="DB34" s="51">
        <v>959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3"/>
      <c r="DM34" s="51">
        <f aca="true" t="shared" si="2" ref="DM34:DM41">(7800*BL34)-DB34-CQ34-CB34</f>
        <v>5947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51">
        <f aca="true" t="shared" si="3" ref="DX34:DX41">DM34+DB34+CQ34+CB34</f>
        <v>11700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3"/>
      <c r="EW34" s="12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4"/>
    </row>
    <row r="35" spans="1:167" ht="12.7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9"/>
      <c r="V35" s="10"/>
      <c r="W35" s="10"/>
      <c r="X35" s="10"/>
      <c r="Y35" s="10"/>
      <c r="Z35" s="10"/>
      <c r="AA35" s="10"/>
      <c r="AB35" s="10"/>
      <c r="AC35" s="10"/>
      <c r="AD35" s="11"/>
      <c r="AE35" s="120" t="s">
        <v>45</v>
      </c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5"/>
      <c r="BL35" s="57">
        <v>0.5</v>
      </c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  <c r="CA35" s="18">
        <v>2930</v>
      </c>
      <c r="CB35" s="51">
        <f t="shared" si="1"/>
        <v>1465</v>
      </c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3"/>
      <c r="CQ35" s="51"/>
      <c r="CR35" s="52"/>
      <c r="CS35" s="52"/>
      <c r="CT35" s="52"/>
      <c r="CU35" s="52"/>
      <c r="CV35" s="52"/>
      <c r="CW35" s="52"/>
      <c r="CX35" s="52"/>
      <c r="CY35" s="52"/>
      <c r="CZ35" s="52"/>
      <c r="DA35" s="53"/>
      <c r="DB35" s="51"/>
      <c r="DC35" s="52"/>
      <c r="DD35" s="52"/>
      <c r="DE35" s="52"/>
      <c r="DF35" s="52"/>
      <c r="DG35" s="52"/>
      <c r="DH35" s="52"/>
      <c r="DI35" s="52"/>
      <c r="DJ35" s="52"/>
      <c r="DK35" s="52"/>
      <c r="DL35" s="53"/>
      <c r="DM35" s="51">
        <f t="shared" si="2"/>
        <v>2435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51">
        <f t="shared" si="3"/>
        <v>3900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3"/>
      <c r="EW35" s="12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4"/>
    </row>
    <row r="36" spans="1:167" ht="12.7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9"/>
      <c r="V36" s="10"/>
      <c r="W36" s="10"/>
      <c r="X36" s="10"/>
      <c r="Y36" s="10"/>
      <c r="Z36" s="10"/>
      <c r="AA36" s="10"/>
      <c r="AB36" s="10"/>
      <c r="AC36" s="10"/>
      <c r="AD36" s="11"/>
      <c r="AE36" s="54" t="s">
        <v>46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6"/>
      <c r="BL36" s="57">
        <v>1</v>
      </c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  <c r="CA36" s="18">
        <v>2930</v>
      </c>
      <c r="CB36" s="51">
        <f t="shared" si="1"/>
        <v>2930</v>
      </c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3"/>
      <c r="CQ36" s="51"/>
      <c r="CR36" s="52"/>
      <c r="CS36" s="52"/>
      <c r="CT36" s="52"/>
      <c r="CU36" s="52"/>
      <c r="CV36" s="52"/>
      <c r="CW36" s="52"/>
      <c r="CX36" s="52"/>
      <c r="CY36" s="52"/>
      <c r="CZ36" s="52"/>
      <c r="DA36" s="53"/>
      <c r="DB36" s="51"/>
      <c r="DC36" s="52"/>
      <c r="DD36" s="52"/>
      <c r="DE36" s="52"/>
      <c r="DF36" s="52"/>
      <c r="DG36" s="52"/>
      <c r="DH36" s="52"/>
      <c r="DI36" s="52"/>
      <c r="DJ36" s="52"/>
      <c r="DK36" s="52"/>
      <c r="DL36" s="53"/>
      <c r="DM36" s="51">
        <f t="shared" si="2"/>
        <v>4870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51">
        <f t="shared" si="3"/>
        <v>7800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3"/>
      <c r="EW36" s="12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4"/>
    </row>
    <row r="37" spans="1:167" ht="25.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9"/>
      <c r="V37" s="10"/>
      <c r="W37" s="10"/>
      <c r="X37" s="10"/>
      <c r="Y37" s="10"/>
      <c r="Z37" s="10"/>
      <c r="AA37" s="10"/>
      <c r="AB37" s="10"/>
      <c r="AC37" s="10"/>
      <c r="AD37" s="11"/>
      <c r="AE37" s="54" t="s">
        <v>53</v>
      </c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6"/>
      <c r="BL37" s="57">
        <v>1</v>
      </c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  <c r="CA37" s="18">
        <v>2930</v>
      </c>
      <c r="CB37" s="51">
        <f t="shared" si="1"/>
        <v>2930</v>
      </c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3"/>
      <c r="CQ37" s="51"/>
      <c r="CR37" s="52"/>
      <c r="CS37" s="52"/>
      <c r="CT37" s="52"/>
      <c r="CU37" s="52"/>
      <c r="CV37" s="52"/>
      <c r="CW37" s="52"/>
      <c r="CX37" s="52"/>
      <c r="CY37" s="52"/>
      <c r="CZ37" s="52"/>
      <c r="DA37" s="53"/>
      <c r="DB37" s="51"/>
      <c r="DC37" s="52"/>
      <c r="DD37" s="52"/>
      <c r="DE37" s="52"/>
      <c r="DF37" s="52"/>
      <c r="DG37" s="52"/>
      <c r="DH37" s="52"/>
      <c r="DI37" s="52"/>
      <c r="DJ37" s="52"/>
      <c r="DK37" s="52"/>
      <c r="DL37" s="53"/>
      <c r="DM37" s="51">
        <f t="shared" si="2"/>
        <v>4870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51">
        <f t="shared" si="3"/>
        <v>7800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3"/>
      <c r="EW37" s="12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4"/>
    </row>
    <row r="38" spans="1:167" ht="12.7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9"/>
      <c r="V38" s="10"/>
      <c r="W38" s="10"/>
      <c r="X38" s="10"/>
      <c r="Y38" s="10"/>
      <c r="Z38" s="10"/>
      <c r="AA38" s="10"/>
      <c r="AB38" s="10"/>
      <c r="AC38" s="10"/>
      <c r="AD38" s="11"/>
      <c r="AE38" s="54" t="s">
        <v>30</v>
      </c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6"/>
      <c r="BL38" s="57">
        <v>1</v>
      </c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  <c r="CA38" s="18">
        <v>2930</v>
      </c>
      <c r="CB38" s="51">
        <f t="shared" si="1"/>
        <v>2930</v>
      </c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3"/>
      <c r="CQ38" s="51"/>
      <c r="CR38" s="52"/>
      <c r="CS38" s="52"/>
      <c r="CT38" s="52"/>
      <c r="CU38" s="52"/>
      <c r="CV38" s="52"/>
      <c r="CW38" s="52"/>
      <c r="CX38" s="52"/>
      <c r="CY38" s="52"/>
      <c r="CZ38" s="52"/>
      <c r="DA38" s="53"/>
      <c r="DB38" s="51"/>
      <c r="DC38" s="52"/>
      <c r="DD38" s="52"/>
      <c r="DE38" s="52"/>
      <c r="DF38" s="52"/>
      <c r="DG38" s="52"/>
      <c r="DH38" s="52"/>
      <c r="DI38" s="52"/>
      <c r="DJ38" s="52"/>
      <c r="DK38" s="52"/>
      <c r="DL38" s="53"/>
      <c r="DM38" s="51">
        <f t="shared" si="2"/>
        <v>4870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51">
        <f t="shared" si="3"/>
        <v>7800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3"/>
      <c r="EW38" s="12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4"/>
    </row>
    <row r="39" spans="1:167" ht="26.2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9"/>
      <c r="V39" s="10"/>
      <c r="W39" s="10"/>
      <c r="X39" s="10"/>
      <c r="Y39" s="10"/>
      <c r="Z39" s="10"/>
      <c r="AA39" s="10"/>
      <c r="AB39" s="10"/>
      <c r="AC39" s="10"/>
      <c r="AD39" s="11"/>
      <c r="AE39" s="54" t="s">
        <v>29</v>
      </c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6"/>
      <c r="BL39" s="57">
        <v>1</v>
      </c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  <c r="CA39" s="18">
        <v>2930</v>
      </c>
      <c r="CB39" s="51">
        <f t="shared" si="1"/>
        <v>2930</v>
      </c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3"/>
      <c r="CQ39" s="51"/>
      <c r="CR39" s="52"/>
      <c r="CS39" s="52"/>
      <c r="CT39" s="52"/>
      <c r="CU39" s="52"/>
      <c r="CV39" s="52"/>
      <c r="CW39" s="52"/>
      <c r="CX39" s="52"/>
      <c r="CY39" s="52"/>
      <c r="CZ39" s="52"/>
      <c r="DA39" s="53"/>
      <c r="DB39" s="51">
        <v>293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3"/>
      <c r="DM39" s="51">
        <f t="shared" si="2"/>
        <v>4577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51">
        <f t="shared" si="3"/>
        <v>7800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3"/>
      <c r="EW39" s="12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4"/>
    </row>
    <row r="40" spans="1:167" ht="12.7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9"/>
      <c r="V40" s="10"/>
      <c r="W40" s="10"/>
      <c r="X40" s="10"/>
      <c r="Y40" s="10"/>
      <c r="Z40" s="10"/>
      <c r="AA40" s="10"/>
      <c r="AB40" s="10"/>
      <c r="AC40" s="10"/>
      <c r="AD40" s="11"/>
      <c r="AE40" s="54" t="s">
        <v>54</v>
      </c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6"/>
      <c r="BL40" s="57">
        <v>1</v>
      </c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  <c r="CA40" s="18">
        <v>2930</v>
      </c>
      <c r="CB40" s="51">
        <f t="shared" si="1"/>
        <v>2930</v>
      </c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3"/>
      <c r="CQ40" s="51"/>
      <c r="CR40" s="52"/>
      <c r="CS40" s="52"/>
      <c r="CT40" s="52"/>
      <c r="CU40" s="52"/>
      <c r="CV40" s="52"/>
      <c r="CW40" s="52"/>
      <c r="CX40" s="52"/>
      <c r="CY40" s="52"/>
      <c r="CZ40" s="52"/>
      <c r="DA40" s="53"/>
      <c r="DB40" s="51"/>
      <c r="DC40" s="52"/>
      <c r="DD40" s="52"/>
      <c r="DE40" s="52"/>
      <c r="DF40" s="52"/>
      <c r="DG40" s="52"/>
      <c r="DH40" s="52"/>
      <c r="DI40" s="52"/>
      <c r="DJ40" s="52"/>
      <c r="DK40" s="52"/>
      <c r="DL40" s="53"/>
      <c r="DM40" s="51">
        <f t="shared" si="2"/>
        <v>4870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51">
        <f t="shared" si="3"/>
        <v>7800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3"/>
      <c r="EW40" s="12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4"/>
    </row>
    <row r="41" spans="1:167" ht="12.7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9"/>
      <c r="V41" s="10"/>
      <c r="W41" s="10"/>
      <c r="X41" s="10"/>
      <c r="Y41" s="10"/>
      <c r="Z41" s="10"/>
      <c r="AA41" s="10"/>
      <c r="AB41" s="10"/>
      <c r="AC41" s="10"/>
      <c r="AD41" s="11"/>
      <c r="AE41" s="54" t="s">
        <v>31</v>
      </c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6"/>
      <c r="BL41" s="57">
        <v>2.5</v>
      </c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  <c r="CA41" s="18">
        <v>2930</v>
      </c>
      <c r="CB41" s="51">
        <f t="shared" si="1"/>
        <v>7325</v>
      </c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3"/>
      <c r="CQ41" s="51"/>
      <c r="CR41" s="52"/>
      <c r="CS41" s="52"/>
      <c r="CT41" s="52"/>
      <c r="CU41" s="52"/>
      <c r="CV41" s="52"/>
      <c r="CW41" s="52"/>
      <c r="CX41" s="52"/>
      <c r="CY41" s="52"/>
      <c r="CZ41" s="52"/>
      <c r="DA41" s="53"/>
      <c r="DB41" s="51"/>
      <c r="DC41" s="52"/>
      <c r="DD41" s="52"/>
      <c r="DE41" s="52"/>
      <c r="DF41" s="52"/>
      <c r="DG41" s="52"/>
      <c r="DH41" s="52"/>
      <c r="DI41" s="52"/>
      <c r="DJ41" s="52"/>
      <c r="DK41" s="52"/>
      <c r="DL41" s="53"/>
      <c r="DM41" s="51">
        <f t="shared" si="2"/>
        <v>12175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3"/>
      <c r="DX41" s="51">
        <f t="shared" si="3"/>
        <v>19500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3"/>
      <c r="EW41" s="12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4"/>
    </row>
    <row r="42" spans="1:167" ht="12.75" customHeight="1">
      <c r="A42" s="12"/>
      <c r="B42" s="43" t="s">
        <v>44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4"/>
      <c r="BL42" s="45">
        <f>SUM(BL34:BZ41)</f>
        <v>9.5</v>
      </c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7"/>
      <c r="CA42" s="24">
        <f>SUM(CA34:CA41)</f>
        <v>23706</v>
      </c>
      <c r="CB42" s="48">
        <f>SUM(CB34:CP41)</f>
        <v>28234</v>
      </c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50"/>
      <c r="CQ42" s="48">
        <f>SUM(CQ34:DA41)</f>
        <v>0</v>
      </c>
      <c r="CR42" s="49"/>
      <c r="CS42" s="49"/>
      <c r="CT42" s="49"/>
      <c r="CU42" s="49"/>
      <c r="CV42" s="49"/>
      <c r="CW42" s="49"/>
      <c r="CX42" s="49"/>
      <c r="CY42" s="49"/>
      <c r="CZ42" s="49"/>
      <c r="DA42" s="50"/>
      <c r="DB42" s="48">
        <f>SUM(DB34:DL41)</f>
        <v>1252</v>
      </c>
      <c r="DC42" s="49"/>
      <c r="DD42" s="49"/>
      <c r="DE42" s="49"/>
      <c r="DF42" s="49"/>
      <c r="DG42" s="49"/>
      <c r="DH42" s="49"/>
      <c r="DI42" s="49"/>
      <c r="DJ42" s="49"/>
      <c r="DK42" s="49"/>
      <c r="DL42" s="50"/>
      <c r="DM42" s="48">
        <f>SUM(DM34:DW41)</f>
        <v>44614</v>
      </c>
      <c r="DN42" s="49"/>
      <c r="DO42" s="49"/>
      <c r="DP42" s="49"/>
      <c r="DQ42" s="49"/>
      <c r="DR42" s="49"/>
      <c r="DS42" s="49"/>
      <c r="DT42" s="49"/>
      <c r="DU42" s="49"/>
      <c r="DV42" s="49"/>
      <c r="DW42" s="50"/>
      <c r="DX42" s="48">
        <f>SUM(DX34:EV41)</f>
        <v>74100</v>
      </c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50"/>
      <c r="EW42" s="2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4"/>
    </row>
    <row r="43" spans="1:167" ht="12.75" customHeight="1">
      <c r="A43" s="12"/>
      <c r="B43" s="38" t="s">
        <v>55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9"/>
      <c r="BL43" s="40">
        <f>BL42</f>
        <v>9.5</v>
      </c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2"/>
      <c r="CA43" s="21">
        <f>CA42</f>
        <v>23706</v>
      </c>
      <c r="CB43" s="35">
        <f>CB42</f>
        <v>28234</v>
      </c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7"/>
      <c r="CQ43" s="35">
        <f>CQ42</f>
        <v>0</v>
      </c>
      <c r="CR43" s="36"/>
      <c r="CS43" s="36"/>
      <c r="CT43" s="36"/>
      <c r="CU43" s="36"/>
      <c r="CV43" s="36"/>
      <c r="CW43" s="36"/>
      <c r="CX43" s="36"/>
      <c r="CY43" s="36"/>
      <c r="CZ43" s="36"/>
      <c r="DA43" s="37"/>
      <c r="DB43" s="35">
        <f>DB42</f>
        <v>1252</v>
      </c>
      <c r="DC43" s="36"/>
      <c r="DD43" s="36"/>
      <c r="DE43" s="36"/>
      <c r="DF43" s="36"/>
      <c r="DG43" s="36"/>
      <c r="DH43" s="36"/>
      <c r="DI43" s="36"/>
      <c r="DJ43" s="36"/>
      <c r="DK43" s="36"/>
      <c r="DL43" s="37"/>
      <c r="DM43" s="35">
        <f>DM42</f>
        <v>44614</v>
      </c>
      <c r="DN43" s="36"/>
      <c r="DO43" s="36"/>
      <c r="DP43" s="36"/>
      <c r="DQ43" s="36"/>
      <c r="DR43" s="36"/>
      <c r="DS43" s="36"/>
      <c r="DT43" s="36"/>
      <c r="DU43" s="36"/>
      <c r="DV43" s="36"/>
      <c r="DW43" s="37"/>
      <c r="DX43" s="35">
        <f>DX42</f>
        <v>74100</v>
      </c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7"/>
      <c r="EW43" s="2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4"/>
    </row>
    <row r="44" spans="1:167" ht="12.75" customHeight="1">
      <c r="A44" s="12"/>
      <c r="B44" s="38" t="s">
        <v>56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9"/>
      <c r="BL44" s="40">
        <f>BL43+BL29</f>
        <v>23.15</v>
      </c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  <c r="CA44" s="21">
        <f>CA43+CA29</f>
        <v>74771</v>
      </c>
      <c r="CB44" s="35">
        <f>CB43+CB29</f>
        <v>110383.25</v>
      </c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7"/>
      <c r="CQ44" s="35">
        <f>CQ43+CQ29</f>
        <v>4124</v>
      </c>
      <c r="CR44" s="36"/>
      <c r="CS44" s="36"/>
      <c r="CT44" s="36"/>
      <c r="CU44" s="36"/>
      <c r="CV44" s="36"/>
      <c r="CW44" s="36"/>
      <c r="CX44" s="36"/>
      <c r="CY44" s="36"/>
      <c r="CZ44" s="36"/>
      <c r="DA44" s="37"/>
      <c r="DB44" s="35">
        <f>DB43+DB29</f>
        <v>45605</v>
      </c>
      <c r="DC44" s="36"/>
      <c r="DD44" s="36"/>
      <c r="DE44" s="36"/>
      <c r="DF44" s="36"/>
      <c r="DG44" s="36"/>
      <c r="DH44" s="36"/>
      <c r="DI44" s="36"/>
      <c r="DJ44" s="36"/>
      <c r="DK44" s="36"/>
      <c r="DL44" s="37"/>
      <c r="DM44" s="35">
        <f>DM43+DM29</f>
        <v>63390.75</v>
      </c>
      <c r="DN44" s="36"/>
      <c r="DO44" s="36"/>
      <c r="DP44" s="36"/>
      <c r="DQ44" s="36"/>
      <c r="DR44" s="36"/>
      <c r="DS44" s="36"/>
      <c r="DT44" s="36"/>
      <c r="DU44" s="36"/>
      <c r="DV44" s="36"/>
      <c r="DW44" s="37"/>
      <c r="DX44" s="35">
        <f>DX43+DX29</f>
        <v>223503</v>
      </c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7"/>
      <c r="EW44" s="2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4"/>
    </row>
    <row r="45" spans="1:167" ht="12.75" customHeight="1">
      <c r="A45" s="20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8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</row>
    <row r="46" spans="1:42" ht="12.75">
      <c r="A46" s="157" t="s">
        <v>63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</row>
    <row r="47" spans="1:152" ht="12.75" customHeight="1">
      <c r="A47" s="16" t="s">
        <v>33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4"/>
      <c r="CC47" s="4"/>
      <c r="CD47" s="4"/>
      <c r="CE47" s="4"/>
      <c r="CF47" s="68" t="s">
        <v>60</v>
      </c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</row>
    <row r="48" spans="1:152" s="3" customFormat="1" ht="12.75" customHeight="1">
      <c r="A48" s="6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76" t="s">
        <v>58</v>
      </c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5"/>
      <c r="CC48" s="5"/>
      <c r="CD48" s="5"/>
      <c r="CE48" s="5"/>
      <c r="CF48" s="76" t="s">
        <v>59</v>
      </c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</row>
    <row r="49" ht="12.75">
      <c r="A49"/>
    </row>
  </sheetData>
  <sheetProtection/>
  <mergeCells count="253">
    <mergeCell ref="A34:T34"/>
    <mergeCell ref="U34:AD34"/>
    <mergeCell ref="AU48:CA48"/>
    <mergeCell ref="A46:AP46"/>
    <mergeCell ref="DM33:DW33"/>
    <mergeCell ref="DX33:EV33"/>
    <mergeCell ref="EW33:FK33"/>
    <mergeCell ref="DC11:FK11"/>
    <mergeCell ref="EC12:EV12"/>
    <mergeCell ref="AU47:CA47"/>
    <mergeCell ref="CA15:CA16"/>
    <mergeCell ref="AE20:BK20"/>
    <mergeCell ref="BL20:BZ20"/>
    <mergeCell ref="A20:T23"/>
    <mergeCell ref="U20:AD23"/>
    <mergeCell ref="BL19:BZ19"/>
    <mergeCell ref="CB20:CP20"/>
    <mergeCell ref="CQ20:DA20"/>
    <mergeCell ref="DB20:DL20"/>
    <mergeCell ref="DM20:DW20"/>
    <mergeCell ref="DX20:EV20"/>
    <mergeCell ref="EW20:FK20"/>
    <mergeCell ref="A14:FK14"/>
    <mergeCell ref="A24:BK24"/>
    <mergeCell ref="BL24:BZ24"/>
    <mergeCell ref="CB24:CP24"/>
    <mergeCell ref="DB24:DL24"/>
    <mergeCell ref="DM24:DW24"/>
    <mergeCell ref="DX24:EV24"/>
    <mergeCell ref="EW24:FK24"/>
    <mergeCell ref="CQ24:DA24"/>
    <mergeCell ref="A28:BK28"/>
    <mergeCell ref="EW28:FK28"/>
    <mergeCell ref="DX26:EV26"/>
    <mergeCell ref="DX28:EV28"/>
    <mergeCell ref="DM27:DW27"/>
    <mergeCell ref="DX27:EV27"/>
    <mergeCell ref="BL27:BZ27"/>
    <mergeCell ref="DM35:DW35"/>
    <mergeCell ref="DX35:EV35"/>
    <mergeCell ref="EW19:FK19"/>
    <mergeCell ref="A19:BK19"/>
    <mergeCell ref="CB19:CP19"/>
    <mergeCell ref="CQ19:DA19"/>
    <mergeCell ref="DB19:DL19"/>
    <mergeCell ref="DM19:DW19"/>
    <mergeCell ref="DX19:EV19"/>
    <mergeCell ref="A29:BK29"/>
    <mergeCell ref="A25:T27"/>
    <mergeCell ref="AE35:BJ35"/>
    <mergeCell ref="BL35:BZ35"/>
    <mergeCell ref="CB35:CP35"/>
    <mergeCell ref="CQ35:DA35"/>
    <mergeCell ref="DB35:DL35"/>
    <mergeCell ref="BL29:BZ29"/>
    <mergeCell ref="CB29:CP29"/>
    <mergeCell ref="CQ29:DA29"/>
    <mergeCell ref="DB29:DL29"/>
    <mergeCell ref="A31:AD31"/>
    <mergeCell ref="AE31:BK32"/>
    <mergeCell ref="BL31:BZ32"/>
    <mergeCell ref="CA31:CA32"/>
    <mergeCell ref="DX29:EV29"/>
    <mergeCell ref="EW29:FK29"/>
    <mergeCell ref="DM29:DW29"/>
    <mergeCell ref="EW31:FK32"/>
    <mergeCell ref="A32:T32"/>
    <mergeCell ref="U32:AD32"/>
    <mergeCell ref="CQ32:DA32"/>
    <mergeCell ref="DB32:DL32"/>
    <mergeCell ref="DM32:DW32"/>
    <mergeCell ref="A30:FK30"/>
    <mergeCell ref="CB31:CP32"/>
    <mergeCell ref="CQ31:DW31"/>
    <mergeCell ref="DX31:EV32"/>
    <mergeCell ref="A33:T33"/>
    <mergeCell ref="U33:AD33"/>
    <mergeCell ref="CB34:CP34"/>
    <mergeCell ref="CQ34:DA34"/>
    <mergeCell ref="DB34:DL34"/>
    <mergeCell ref="DM34:DW34"/>
    <mergeCell ref="DX34:EV34"/>
    <mergeCell ref="AE34:BJ34"/>
    <mergeCell ref="BL34:BZ34"/>
    <mergeCell ref="BL28:BZ28"/>
    <mergeCell ref="CB28:CP28"/>
    <mergeCell ref="CQ28:DA28"/>
    <mergeCell ref="DB28:DL28"/>
    <mergeCell ref="DM28:DW28"/>
    <mergeCell ref="BL33:BZ33"/>
    <mergeCell ref="AE36:BK36"/>
    <mergeCell ref="BL36:BZ36"/>
    <mergeCell ref="CB36:CP36"/>
    <mergeCell ref="CQ36:DA36"/>
    <mergeCell ref="DB36:DL36"/>
    <mergeCell ref="DM36:DW36"/>
    <mergeCell ref="DX36:EV36"/>
    <mergeCell ref="BL37:BZ37"/>
    <mergeCell ref="CB37:CP37"/>
    <mergeCell ref="CQ37:DA37"/>
    <mergeCell ref="DB37:DL37"/>
    <mergeCell ref="DM37:DW37"/>
    <mergeCell ref="DX37:EV37"/>
    <mergeCell ref="CB27:CP27"/>
    <mergeCell ref="CQ27:DA27"/>
    <mergeCell ref="DB27:DL27"/>
    <mergeCell ref="U25:AD25"/>
    <mergeCell ref="AE25:BK25"/>
    <mergeCell ref="DX22:EV22"/>
    <mergeCell ref="AE23:BK23"/>
    <mergeCell ref="BL23:BZ23"/>
    <mergeCell ref="CB23:CP23"/>
    <mergeCell ref="AE26:BJ26"/>
    <mergeCell ref="EW22:FK22"/>
    <mergeCell ref="CB22:CP22"/>
    <mergeCell ref="CQ22:DA22"/>
    <mergeCell ref="DB22:DL22"/>
    <mergeCell ref="DM22:DW22"/>
    <mergeCell ref="AE22:BK22"/>
    <mergeCell ref="BL22:BZ22"/>
    <mergeCell ref="AE38:BK38"/>
    <mergeCell ref="BL38:BZ38"/>
    <mergeCell ref="CB38:CP38"/>
    <mergeCell ref="DF48:EV48"/>
    <mergeCell ref="CF48:DA48"/>
    <mergeCell ref="DF47:EV47"/>
    <mergeCell ref="CF47:DA47"/>
    <mergeCell ref="CQ38:DA38"/>
    <mergeCell ref="DB38:DL38"/>
    <mergeCell ref="DM38:DW38"/>
    <mergeCell ref="DX38:EV38"/>
    <mergeCell ref="AE39:BK39"/>
    <mergeCell ref="DX23:EV23"/>
    <mergeCell ref="EW23:FK23"/>
    <mergeCell ref="DB25:DL25"/>
    <mergeCell ref="DM25:DW25"/>
    <mergeCell ref="DX25:EV25"/>
    <mergeCell ref="EW25:FK25"/>
    <mergeCell ref="DM23:DW23"/>
    <mergeCell ref="CQ23:DA23"/>
    <mergeCell ref="BL25:BZ25"/>
    <mergeCell ref="CB25:CP25"/>
    <mergeCell ref="CQ25:DA25"/>
    <mergeCell ref="DB23:DL23"/>
    <mergeCell ref="AE37:BK37"/>
    <mergeCell ref="AE33:BK33"/>
    <mergeCell ref="CB33:CP33"/>
    <mergeCell ref="CQ33:DA33"/>
    <mergeCell ref="DB33:DL33"/>
    <mergeCell ref="BL26:BZ26"/>
    <mergeCell ref="EW21:FK21"/>
    <mergeCell ref="AE21:BK21"/>
    <mergeCell ref="BL21:BZ21"/>
    <mergeCell ref="CB21:CP21"/>
    <mergeCell ref="CQ21:DA21"/>
    <mergeCell ref="DB21:DL21"/>
    <mergeCell ref="DM21:DW21"/>
    <mergeCell ref="DX21:EV21"/>
    <mergeCell ref="DM16:DW16"/>
    <mergeCell ref="DB17:DL17"/>
    <mergeCell ref="EW18:FK18"/>
    <mergeCell ref="DX17:EV17"/>
    <mergeCell ref="EW17:FK17"/>
    <mergeCell ref="EW15:FK16"/>
    <mergeCell ref="DB16:DL16"/>
    <mergeCell ref="A15:AD15"/>
    <mergeCell ref="AE15:BK16"/>
    <mergeCell ref="BL15:BZ16"/>
    <mergeCell ref="CB15:CP16"/>
    <mergeCell ref="A16:T16"/>
    <mergeCell ref="CQ15:DW15"/>
    <mergeCell ref="U16:AD16"/>
    <mergeCell ref="CQ16:DA16"/>
    <mergeCell ref="DX15:EV16"/>
    <mergeCell ref="CB18:CP18"/>
    <mergeCell ref="CQ18:DA18"/>
    <mergeCell ref="DB18:DL18"/>
    <mergeCell ref="DM18:DW18"/>
    <mergeCell ref="CB17:CP17"/>
    <mergeCell ref="CQ17:DA17"/>
    <mergeCell ref="DM17:DW17"/>
    <mergeCell ref="DX18:EV18"/>
    <mergeCell ref="EW5:FK5"/>
    <mergeCell ref="A5:EJ5"/>
    <mergeCell ref="A6:EJ6"/>
    <mergeCell ref="BQ8:CI8"/>
    <mergeCell ref="BQ9:CI9"/>
    <mergeCell ref="CJ8:DA8"/>
    <mergeCell ref="DD9:FE9"/>
    <mergeCell ref="A17:T17"/>
    <mergeCell ref="U17:AD17"/>
    <mergeCell ref="AE17:BK17"/>
    <mergeCell ref="BL17:BZ17"/>
    <mergeCell ref="A18:T18"/>
    <mergeCell ref="U18:AD18"/>
    <mergeCell ref="AE18:BK18"/>
    <mergeCell ref="BL18:BZ18"/>
    <mergeCell ref="DZ1:FK1"/>
    <mergeCell ref="BQ12:BT12"/>
    <mergeCell ref="EW3:FK3"/>
    <mergeCell ref="CJ9:DA9"/>
    <mergeCell ref="AJ12:AU12"/>
    <mergeCell ref="AZ12:BB12"/>
    <mergeCell ref="BE12:BP12"/>
    <mergeCell ref="BU12:BW12"/>
    <mergeCell ref="EW4:FK4"/>
    <mergeCell ref="DC10:FJ10"/>
    <mergeCell ref="CB26:CP26"/>
    <mergeCell ref="DM26:DW26"/>
    <mergeCell ref="CQ26:DA26"/>
    <mergeCell ref="DB26:DL26"/>
    <mergeCell ref="AE27:BK27"/>
    <mergeCell ref="BL39:BZ39"/>
    <mergeCell ref="CB39:CP39"/>
    <mergeCell ref="CQ39:DA39"/>
    <mergeCell ref="DB39:DL39"/>
    <mergeCell ref="DM39:DW39"/>
    <mergeCell ref="DX39:EV39"/>
    <mergeCell ref="AE40:BK40"/>
    <mergeCell ref="BL40:BZ40"/>
    <mergeCell ref="CB40:CP40"/>
    <mergeCell ref="CQ40:DA40"/>
    <mergeCell ref="DB40:DL40"/>
    <mergeCell ref="DM40:DW40"/>
    <mergeCell ref="DX40:EV40"/>
    <mergeCell ref="AE41:BK41"/>
    <mergeCell ref="BL41:BZ41"/>
    <mergeCell ref="CB41:CP41"/>
    <mergeCell ref="CQ41:DA41"/>
    <mergeCell ref="DB41:DL41"/>
    <mergeCell ref="DM41:DW41"/>
    <mergeCell ref="DM42:DW42"/>
    <mergeCell ref="DX42:EV42"/>
    <mergeCell ref="DX41:EV41"/>
    <mergeCell ref="B42:BK42"/>
    <mergeCell ref="B43:BK43"/>
    <mergeCell ref="BL43:BZ43"/>
    <mergeCell ref="CB43:CP43"/>
    <mergeCell ref="CQ43:DA43"/>
    <mergeCell ref="DB43:DL43"/>
    <mergeCell ref="BL42:BZ42"/>
    <mergeCell ref="CB42:CP42"/>
    <mergeCell ref="CQ42:DA42"/>
    <mergeCell ref="DB42:DL42"/>
    <mergeCell ref="DM43:DW43"/>
    <mergeCell ref="DX43:EV43"/>
    <mergeCell ref="B44:BK44"/>
    <mergeCell ref="BL44:BZ44"/>
    <mergeCell ref="CB44:CP44"/>
    <mergeCell ref="CQ44:DA44"/>
    <mergeCell ref="DB44:DL44"/>
    <mergeCell ref="DM44:DW44"/>
    <mergeCell ref="DX44:EV4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2017-08-29T10:43:18Z</cp:lastPrinted>
  <dcterms:created xsi:type="dcterms:W3CDTF">2004-04-12T06:30:22Z</dcterms:created>
  <dcterms:modified xsi:type="dcterms:W3CDTF">2017-08-29T12:45:25Z</dcterms:modified>
  <cp:category/>
  <cp:version/>
  <cp:contentType/>
  <cp:contentStatus/>
</cp:coreProperties>
</file>